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inOtdelATMR\Desktop\Проект бюджета 2024\"/>
    </mc:Choice>
  </mc:AlternateContent>
  <xr:revisionPtr revIDLastSave="0" documentId="13_ncr:1_{E3A8DDDB-C98C-4E48-82D3-DC63940561A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definedNames>
    <definedName name="_xlnm.Print_Area" localSheetId="0">Лист1!$A$1:$K$98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1" l="1"/>
  <c r="K92" i="1" l="1"/>
  <c r="I92" i="1"/>
  <c r="H92" i="1"/>
  <c r="G92" i="1"/>
  <c r="O18" i="1" l="1"/>
  <c r="N19" i="1"/>
  <c r="O19" i="1"/>
  <c r="N18" i="1"/>
  <c r="P18" i="1"/>
  <c r="M19" i="1"/>
  <c r="M32" i="1"/>
  <c r="M18" i="1"/>
  <c r="AT94" i="1" l="1"/>
</calcChain>
</file>

<file path=xl/sharedStrings.xml><?xml version="1.0" encoding="utf-8"?>
<sst xmlns="http://schemas.openxmlformats.org/spreadsheetml/2006/main" count="327" uniqueCount="260">
  <si>
    <t>Приложение к Порядку</t>
  </si>
  <si>
    <t>формирования и ведения реестра источников доходов</t>
  </si>
  <si>
    <t xml:space="preserve"> бюджета Тейковского муниципального района,</t>
  </si>
  <si>
    <t xml:space="preserve"> а также представления в финансовый отдел</t>
  </si>
  <si>
    <t xml:space="preserve"> администрации Тейковского муниципального района</t>
  </si>
  <si>
    <t xml:space="preserve"> реестров источников доходов городских и сельских поселений,</t>
  </si>
  <si>
    <t xml:space="preserve"> входящих в состав Тейковского муниципального района</t>
  </si>
  <si>
    <t>Реестр источников доходов</t>
  </si>
  <si>
    <t>Номер реестровой записи*</t>
  </si>
  <si>
    <t xml:space="preserve">Наименование группы источников доходов бюджетов/наименование источника дохода бюджета* 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</si>
  <si>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</si>
  <si>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</si>
  <si>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</si>
  <si>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</si>
  <si>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</si>
  <si>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</si>
  <si>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Финансовый отдел администрации Тейковского муниципального района</t>
  </si>
  <si>
    <t>01</t>
  </si>
  <si>
    <t>02</t>
  </si>
  <si>
    <t>03</t>
  </si>
  <si>
    <t>04</t>
  </si>
  <si>
    <t>08</t>
  </si>
  <si>
    <t>09</t>
  </si>
  <si>
    <t>10</t>
  </si>
  <si>
    <t>11</t>
  </si>
  <si>
    <t>Прочие неналоговые доходы бюджетов муниципальных районов</t>
  </si>
  <si>
    <t>12</t>
  </si>
  <si>
    <t>13</t>
  </si>
  <si>
    <t>15</t>
  </si>
  <si>
    <t>17</t>
  </si>
  <si>
    <t>18</t>
  </si>
  <si>
    <t>19</t>
  </si>
  <si>
    <t xml:space="preserve">Прочие субсидии бюджетам муниципальных районов </t>
  </si>
  <si>
    <t>20</t>
  </si>
  <si>
    <t>21</t>
  </si>
  <si>
    <t>22</t>
  </si>
  <si>
    <t>23</t>
  </si>
  <si>
    <t xml:space="preserve">Прочие субвенции бюджетам муниципальных районов </t>
  </si>
  <si>
    <t>24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</si>
  <si>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</si>
  <si>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25</t>
  </si>
  <si>
    <t>26</t>
  </si>
  <si>
    <t>28</t>
  </si>
  <si>
    <t>29</t>
  </si>
  <si>
    <t>Отдел образования Тейковского муниципального района</t>
  </si>
  <si>
    <t>Управление Федеральной налоговой службы по Ивановской области</t>
  </si>
  <si>
    <t>32</t>
  </si>
  <si>
    <t>34</t>
  </si>
  <si>
    <t>36</t>
  </si>
  <si>
    <t>38</t>
  </si>
  <si>
    <t>40</t>
  </si>
  <si>
    <t>41</t>
  </si>
  <si>
    <t>42</t>
  </si>
  <si>
    <t>43</t>
  </si>
  <si>
    <t>46</t>
  </si>
  <si>
    <t>48</t>
  </si>
  <si>
    <t>49</t>
  </si>
  <si>
    <t>50</t>
  </si>
  <si>
    <t>51</t>
  </si>
  <si>
    <t>ИТОГО</t>
  </si>
  <si>
    <t xml:space="preserve"> </t>
  </si>
  <si>
    <t xml:space="preserve"> 040 1110305005 0000 120</t>
  </si>
  <si>
    <t xml:space="preserve"> 040 1110501305 0000 120</t>
  </si>
  <si>
    <t xml:space="preserve"> 040 1110501313 0000 120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</si>
  <si>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</si>
  <si>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</si>
  <si>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</si>
  <si>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</si>
  <si>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040 2021500205 0000 150</t>
  </si>
  <si>
    <t xml:space="preserve"> 040 2022999905 0000 150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</si>
  <si>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</si>
  <si>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040 2023002405 0000 150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</si>
  <si>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</si>
  <si>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040 2023508205 0000 150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</si>
  <si>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</si>
  <si>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040 2023512005 0000 150</t>
  </si>
  <si>
    <t xml:space="preserve"> 040 2023999905 0000 150</t>
  </si>
  <si>
    <t xml:space="preserve"> 040 2024001405 0000 150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</si>
  <si>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</si>
  <si>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</si>
  <si>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</si>
  <si>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182 1010202001 0000 110</t>
  </si>
  <si>
    <t xml:space="preserve"> 182 1010203001 0000 110</t>
  </si>
  <si>
    <t xml:space="preserve"> 182 1010204001 0000 110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</si>
  <si>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</si>
  <si>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</si>
  <si>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182 1050201002 0000 110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</si>
  <si>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</si>
  <si>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182 1050402002 0000 110</t>
  </si>
  <si>
    <t xml:space="preserve">  Налог на добычу общераспространенных полезных ископаемых</t>
  </si>
  <si>
    <t xml:space="preserve"> 182 1070102001 0000 110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</si>
  <si>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</si>
  <si>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182 1080301001 0000 110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</si>
  <si>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</si>
  <si>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</si>
  <si>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</si>
  <si>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</si>
  <si>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040 1110503505 0000 120</t>
  </si>
  <si>
    <t>040 1130199505 0000 130</t>
  </si>
  <si>
    <t>040 1140601305 0000 430</t>
  </si>
  <si>
    <t>040 1140601313 0000 430</t>
  </si>
  <si>
    <t>040 1170505005 0000 180</t>
  </si>
  <si>
    <t>042 1130199505 0000 130</t>
  </si>
  <si>
    <t xml:space="preserve"> 182 1010201001 0000 110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</si>
  <si>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</si>
  <si>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040 2022530405 0000 150</t>
  </si>
  <si>
    <t>27</t>
  </si>
  <si>
    <t>52</t>
  </si>
  <si>
    <t xml:space="preserve"> 040 2024530305 0000 150</t>
  </si>
  <si>
    <t xml:space="preserve"> Прочие межбюджетные трансферты, передаваемые бюджетам муниципальных районов</t>
  </si>
  <si>
    <t>040 2024999905 0000 150</t>
  </si>
  <si>
    <t>53</t>
  </si>
  <si>
    <t>042 1160109301 0000 140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</si>
  <si>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</si>
  <si>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</si>
  <si>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042 1160115301 0000 140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</si>
  <si>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</si>
  <si>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</si>
  <si>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</si>
  <si>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</si>
  <si>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042 1160108301 0000 140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</si>
  <si>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</si>
  <si>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042 1160114301 0000 140</t>
  </si>
  <si>
    <t>042 1160117301 0000 140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</si>
  <si>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</si>
  <si>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</si>
  <si>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Департамент социальной защиты населения Ивановской области
</t>
  </si>
  <si>
    <t>023 1160107301 0000 140</t>
  </si>
  <si>
    <t>023 1160120301 0000 140</t>
  </si>
  <si>
    <t>05</t>
  </si>
  <si>
    <t>07</t>
  </si>
  <si>
    <t>30</t>
  </si>
  <si>
    <t>31</t>
  </si>
  <si>
    <t>33</t>
  </si>
  <si>
    <t>39</t>
  </si>
  <si>
    <t>44</t>
  </si>
  <si>
    <t>55</t>
  </si>
  <si>
    <t>56</t>
  </si>
  <si>
    <t>57</t>
  </si>
  <si>
    <t>58</t>
  </si>
  <si>
    <t>034 1161105001 0000 140</t>
  </si>
  <si>
    <t>Комитет Ивановской области по лесному хозяйству</t>
  </si>
  <si>
    <t>59</t>
  </si>
  <si>
    <t>* Гр.1-2 заполняются с момента предоставления Министерством финансов Российской Федерации доступа субъектам Российской Федерации к ГИИС «Электронный бюджет» в целях формирования реестра источников доходов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</si>
  <si>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</si>
  <si>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04021900000050000150</t>
  </si>
  <si>
    <t>60</t>
  </si>
  <si>
    <t>62</t>
  </si>
  <si>
    <t>040 1140631305 0000 430</t>
  </si>
  <si>
    <t xml:space="preserve"> 040 2022004105 0000 150</t>
  </si>
  <si>
    <t>040 20225519050000 150</t>
  </si>
  <si>
    <t>042 1160105301 0000 140</t>
  </si>
  <si>
    <t>042 1160106301 0000 140</t>
  </si>
  <si>
    <t>042 1160107301 0000 140</t>
  </si>
  <si>
    <t>042 1160120301 0000 140</t>
  </si>
  <si>
    <t>042 1160119301 0000 140</t>
  </si>
  <si>
    <t>048 11610123010051 140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</si>
  <si>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</si>
  <si>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</si>
  <si>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</si>
  <si>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</si>
  <si>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</si>
  <si>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</si>
  <si>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 мировыми судьями, комиссиями по делам несовершеннолетних и защите их прав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</si>
  <si>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</si>
  <si>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поддержку отрасли культуры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</si>
  <si>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</si>
  <si>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</si>
  <si>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06</t>
  </si>
  <si>
    <t>63</t>
  </si>
  <si>
    <t>64</t>
  </si>
  <si>
    <t>65</t>
  </si>
  <si>
    <t>66</t>
  </si>
  <si>
    <t>68</t>
  </si>
  <si>
    <t>69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</si>
  <si>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</si>
  <si>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</si>
  <si>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</si>
  <si>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</si>
  <si>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</si>
  <si>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</si>
  <si>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040 2022559905 0000 150</t>
  </si>
  <si>
    <t xml:space="preserve">  Субсидии бюджетам муниципальных районов на подготовку проектов межевания земельных участков и на проведение кадастровых работ</t>
  </si>
  <si>
    <t>14</t>
  </si>
  <si>
    <t>16</t>
  </si>
  <si>
    <t>47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</si>
  <si>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</si>
  <si>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70</t>
  </si>
  <si>
    <t xml:space="preserve"> 048 1120101001 6000 120</t>
  </si>
  <si>
    <t xml:space="preserve"> 048 1120103001 6000 120</t>
  </si>
  <si>
    <t>048 1120104101 6000 120</t>
  </si>
  <si>
    <t xml:space="preserve"> 048 1120104201 6000 120</t>
  </si>
  <si>
    <t>042 11601133010000140</t>
  </si>
  <si>
    <t>182 1050301001 0000 110</t>
  </si>
  <si>
    <t>71</t>
  </si>
  <si>
    <t>Межрегиональное управление Федеральной службы по надзору в сфере природопользования по Ивановской и Владимирской областям</t>
  </si>
  <si>
    <t>Дотации бюджетам муниципальных районов на выравнивание бюджетной обеспеченности  из бюджета субъекта Российской Федерации</t>
  </si>
  <si>
    <t xml:space="preserve"> 040 2021500105 0000 150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</si>
  <si>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</si>
  <si>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</si>
  <si>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</si>
  <si>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</si>
  <si>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</si>
  <si>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</si>
  <si>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182 1030223101 0000 110</t>
  </si>
  <si>
    <t xml:space="preserve">  182 1030226101 0000 110</t>
  </si>
  <si>
    <t xml:space="preserve">  182 1030225101 0000 110</t>
  </si>
  <si>
    <t xml:space="preserve"> 182 1030224101 0000 110</t>
  </si>
  <si>
    <t>бюджета Тейковского муниципального района на 2024 год</t>
  </si>
  <si>
    <t xml:space="preserve"> и плановый период 2025 и 2026 годов</t>
  </si>
  <si>
    <t>Прогноз доходов бюджета на 2023г. (текущий финансовый год), руб.</t>
  </si>
  <si>
    <t>Кассовые поступления в текущем финансовом году (по состоянию на 01.10.2023г.), руб.</t>
  </si>
  <si>
    <t>На 2024г. (очередной финансовый год), руб.</t>
  </si>
  <si>
    <t>На 2025г. (первый год планового периода), руб.</t>
  </si>
  <si>
    <t>На 2026г. (второй год планового периода), руб.</t>
  </si>
  <si>
    <t>182 1010208001 0000 110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</si>
  <si>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</si>
  <si>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182 1010213001 0000 110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</si>
  <si>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</si>
  <si>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182 1010214001 0000 110</t>
  </si>
  <si>
    <t>182 1050101101 0000 110</t>
  </si>
  <si>
    <t>182 1050101201 0000 110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</si>
  <si>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</si>
  <si>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18210501022010000110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</si>
  <si>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</si>
  <si>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>182 1050105001 0000 110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</si>
  <si>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</si>
  <si>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182 1090703305 0000 110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</si>
  <si>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
</t>
  </si>
  <si>
    <t>040 1140205305 0000 410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</si>
  <si>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</si>
  <si>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</si>
  <si>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</si>
  <si>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</si>
  <si>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040 1160701005 0000 140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</si>
  <si>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</si>
  <si>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040 2024517905 0000 150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</si>
  <si>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</si>
  <si>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040 2024578405 0000 150</t>
  </si>
  <si>
    <t>Межбюджетные трансферты,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</si>
  <si>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35</t>
  </si>
  <si>
    <t>37</t>
  </si>
  <si>
    <t>45</t>
  </si>
  <si>
    <t>54</t>
  </si>
  <si>
    <t>61</t>
  </si>
  <si>
    <t>67</t>
  </si>
  <si>
    <t>72</t>
  </si>
  <si>
    <t>73</t>
  </si>
  <si>
    <t>74</t>
  </si>
  <si>
    <t>182 1050102101 0000 110</t>
  </si>
  <si>
    <t xml:space="preserve">000 1110904505 0000 120
</t>
  </si>
  <si>
    <t xml:space="preserve"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</si>
  <si>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</si>
  <si>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Комитет Ивановской области по делам гражданской обороны и защиты населения</t>
  </si>
  <si>
    <t>Управление Федеральной налоговой службы России по Ивановской области</t>
  </si>
  <si>
    <t>Управление Федеральной налоговой службы России  по Ивановской области</t>
  </si>
  <si>
    <t>040 2022557605 0000150</t>
  </si>
  <si>
    <t>Субсидии бюджетам муниципальных районов на обеспечение комплексного развития сельских территорий</t>
  </si>
  <si>
    <t>75</t>
  </si>
  <si>
    <t>«24»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</si>
</sst>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color rgb="FF000000"/>
      <name val="Arial Cy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2" fillId="0" borderId="2">
      <alignment horizontal="right" shrinkToFit="1"/>
    </xf>
    <xf numFmtId="49" fontId="2" fillId="0" borderId="2">
      <alignment horizontal="center"/>
    </xf>
    <xf numFmtId="0" fontId="2" fillId="0" borderId="3">
      <alignment horizontal="left" wrapText="1" indent="2"/>
    </xf>
    <xf numFmtId="0" fontId="3" fillId="0" borderId="6">
      <alignment horizontal="left" wrapText="1" indent="2"/>
    </xf>
    <xf numFmtId="49" fontId="3" fillId="0" borderId="7">
      <alignment horizontal="center"/>
    </xf>
    <xf numFmtId="4" fontId="5" fillId="2" borderId="7">
      <alignment horizontal="right" vertical="top" shrinkToFit="1"/>
    </xf>
    <xf numFmtId="0" fontId="2" fillId="0" borderId="3">
      <alignment horizontal="left" wrapText="1" indent="2"/>
    </xf>
  </cellStyleXfs>
  <cellXfs count="53">
    <xf numFmtId="0" fontId="0" fillId="0" borderId="0" xfId="0"/>
    <xf numFmtId="0" fontId="0" fillId="3" borderId="0" xfId="0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9" fillId="3" borderId="7" xfId="5" applyFont="1" applyFill="1" applyAlignment="1">
      <alignment vertical="center"/>
    </xf>
    <xf numFmtId="0" fontId="9" fillId="3" borderId="6" xfId="4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9" fillId="3" borderId="1" xfId="1" applyFont="1" applyFill="1" applyBorder="1" applyAlignment="1">
      <alignment horizontal="center" vertical="center" shrinkToFit="1"/>
    </xf>
    <xf numFmtId="4" fontId="9" fillId="3" borderId="2" xfId="2" applyNumberFormat="1" applyFont="1" applyFill="1" applyAlignment="1">
      <alignment horizontal="center" vertical="center" shrinkToFit="1"/>
    </xf>
    <xf numFmtId="4" fontId="8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4" fontId="0" fillId="3" borderId="0" xfId="0" applyNumberFormat="1" applyFill="1"/>
    <xf numFmtId="2" fontId="0" fillId="3" borderId="0" xfId="0" applyNumberFormat="1" applyFill="1"/>
    <xf numFmtId="49" fontId="9" fillId="3" borderId="1" xfId="0" applyNumberFormat="1" applyFont="1" applyFill="1" applyBorder="1" applyAlignment="1">
      <alignment vertical="center" wrapText="1"/>
    </xf>
    <xf numFmtId="0" fontId="9" fillId="3" borderId="1" xfId="7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right" wrapText="1"/>
    </xf>
    <xf numFmtId="4" fontId="8" fillId="3" borderId="0" xfId="0" applyNumberFormat="1" applyFont="1" applyFill="1" applyAlignment="1">
      <alignment horizontal="center" vertical="center" wrapText="1"/>
    </xf>
    <xf numFmtId="2" fontId="9" fillId="3" borderId="1" xfId="7" applyNumberFormat="1" applyFont="1" applyFill="1" applyBorder="1" applyAlignment="1">
      <alignment horizontal="center" vertical="center" wrapText="1"/>
    </xf>
    <xf numFmtId="49" fontId="9" fillId="3" borderId="2" xfId="2" applyFont="1" applyFill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4" fontId="9" fillId="3" borderId="10" xfId="1" applyFont="1" applyFill="1" applyBorder="1" applyAlignment="1">
      <alignment horizontal="center" vertical="center" shrinkToFit="1"/>
    </xf>
    <xf numFmtId="49" fontId="9" fillId="3" borderId="0" xfId="0" applyNumberFormat="1" applyFont="1" applyFill="1" applyAlignment="1">
      <alignment vertical="center" wrapText="1"/>
    </xf>
    <xf numFmtId="0" fontId="8" fillId="3" borderId="1" xfId="0" applyFont="1" applyFill="1" applyBorder="1" applyAlignment="1">
      <alignment horizontal="justify" vertical="top" wrapText="1"/>
    </xf>
    <xf numFmtId="49" fontId="9" fillId="3" borderId="7" xfId="5" applyFont="1" applyFill="1" applyAlignment="1">
      <alignment vertical="center" wrapText="1"/>
    </xf>
    <xf numFmtId="4" fontId="9" fillId="3" borderId="11" xfId="2" applyNumberFormat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justify" vertical="top" wrapText="1"/>
    </xf>
    <xf numFmtId="0" fontId="10" fillId="3" borderId="4" xfId="0" applyFont="1" applyFill="1" applyBorder="1" applyAlignment="1">
      <alignment horizontal="justify" vertical="top" wrapText="1"/>
    </xf>
    <xf numFmtId="0" fontId="10" fillId="3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/>
    </xf>
    <xf numFmtId="0" fontId="8" fillId="3" borderId="0" xfId="0" applyFont="1" applyFill="1"/>
    <xf numFmtId="4" fontId="8" fillId="3" borderId="0" xfId="0" applyNumberFormat="1" applyFont="1" applyFill="1"/>
    <xf numFmtId="2" fontId="8" fillId="3" borderId="0" xfId="0" applyNumberFormat="1" applyFont="1" applyFill="1"/>
    <xf numFmtId="49" fontId="9" fillId="3" borderId="0" xfId="2" applyFont="1" applyFill="1" applyBorder="1" applyAlignment="1">
      <alignment horizontal="right" shrinkToFit="1"/>
    </xf>
    <xf numFmtId="0" fontId="7" fillId="3" borderId="0" xfId="0" applyFont="1" applyFill="1" applyAlignment="1">
      <alignment horizontal="justify"/>
    </xf>
    <xf numFmtId="4" fontId="6" fillId="3" borderId="0" xfId="0" applyNumberFormat="1" applyFont="1" applyFill="1"/>
    <xf numFmtId="164" fontId="0" fillId="3" borderId="0" xfId="0" applyNumberFormat="1" applyFill="1"/>
    <xf numFmtId="0" fontId="7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</cellXfs>
  <cellStyles count="8">
    <cellStyle name="xl30" xfId="7" xr:uid="{00000000-0005-0000-0000-000000000000}"/>
    <cellStyle name="xl31" xfId="4" xr:uid="{00000000-0005-0000-0000-000001000000}"/>
    <cellStyle name="xl32" xfId="3" xr:uid="{00000000-0005-0000-0000-000002000000}"/>
    <cellStyle name="xl42" xfId="6" xr:uid="{00000000-0005-0000-0000-000003000000}"/>
    <cellStyle name="xl43" xfId="5" xr:uid="{00000000-0005-0000-0000-000004000000}"/>
    <cellStyle name="xl45" xfId="2" xr:uid="{00000000-0005-0000-0000-000005000000}"/>
    <cellStyle name="xl52" xfId="1" xr:uid="{00000000-0005-0000-0000-000006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18"/>
  <sheetViews>
    <sheetView tabSelected="1" view="pageBreakPreview" topLeftCell="A89" zoomScaleSheetLayoutView="100" workbookViewId="0">
      <selection activeCell="C95" sqref="C95"/>
    </sheetView>
  </sheetViews>
  <sheetFormatPr defaultRowHeight="15" x14ac:dyDescent="0.25"/>
  <cols>
    <col min="1" max="1" width="10.85546875" style="1" customWidth="1"/>
    <col min="2" max="2" width="9.140625" style="1"/>
    <col min="3" max="3" width="36.42578125" style="1" customWidth="1"/>
    <col min="4" max="4" width="58.42578125" style="1" customWidth="1"/>
    <col min="5" max="5" width="22.140625" style="1" customWidth="1"/>
    <col min="6" max="6" width="8.140625" style="1" customWidth="1"/>
    <col min="7" max="7" width="21.7109375" style="1" customWidth="1"/>
    <col min="8" max="8" width="22.85546875" style="1" customWidth="1"/>
    <col min="9" max="9" width="23.7109375" style="1" customWidth="1"/>
    <col min="10" max="10" width="22.85546875" style="1" customWidth="1"/>
    <col min="11" max="11" width="24.140625" style="1" customWidth="1"/>
    <col min="12" max="12" width="3.42578125" style="1" customWidth="1"/>
    <col min="13" max="13" width="25.42578125" style="1" customWidth="1"/>
    <col min="14" max="14" width="21.140625" style="1" customWidth="1"/>
    <col min="15" max="15" width="18.7109375" style="1" customWidth="1"/>
    <col min="16" max="45" width="9.140625" style="1"/>
    <col min="46" max="46" width="12" style="1" bestFit="1" customWidth="1"/>
    <col min="47" max="16384" width="9.140625" style="1"/>
  </cols>
  <sheetData>
    <row r="1" spans="1:11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4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x14ac:dyDescent="0.25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x14ac:dyDescent="0.25">
      <c r="A7" s="44" t="s">
        <v>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47" t="s">
        <v>7</v>
      </c>
      <c r="B9" s="47"/>
      <c r="C9" s="47"/>
      <c r="D9" s="47"/>
      <c r="E9" s="47"/>
      <c r="F9" s="47"/>
      <c r="G9" s="47"/>
      <c r="H9" s="47"/>
      <c r="I9" s="47"/>
      <c r="J9" s="47"/>
      <c r="K9" s="47"/>
    </row>
    <row r="10" spans="1:11" x14ac:dyDescent="0.25">
      <c r="A10" s="47" t="s">
        <v>208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x14ac:dyDescent="0.25">
      <c r="A11" s="47" t="s">
        <v>209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" customHeight="1" x14ac:dyDescent="0.25">
      <c r="A14" s="48" t="s">
        <v>8</v>
      </c>
      <c r="B14" s="48" t="s">
        <v>9</v>
      </c>
      <c r="C14" s="48" t="s">
        <v>10</v>
      </c>
      <c r="D14" s="48"/>
      <c r="E14" s="49" t="s">
        <v>11</v>
      </c>
      <c r="F14" s="48" t="s">
        <v>12</v>
      </c>
      <c r="G14" s="48" t="s">
        <v>210</v>
      </c>
      <c r="H14" s="48" t="s">
        <v>211</v>
      </c>
      <c r="I14" s="48" t="s">
        <v>13</v>
      </c>
      <c r="J14" s="48"/>
      <c r="K14" s="48"/>
    </row>
    <row r="15" spans="1:11" ht="45" x14ac:dyDescent="0.25">
      <c r="A15" s="48"/>
      <c r="B15" s="48"/>
      <c r="C15" s="5" t="s">
        <v>14</v>
      </c>
      <c r="D15" s="5" t="s">
        <v>15</v>
      </c>
      <c r="E15" s="50"/>
      <c r="F15" s="48"/>
      <c r="G15" s="48"/>
      <c r="H15" s="48"/>
      <c r="I15" s="5" t="s">
        <v>212</v>
      </c>
      <c r="J15" s="5" t="s">
        <v>213</v>
      </c>
      <c r="K15" s="5" t="s">
        <v>214</v>
      </c>
    </row>
    <row r="16" spans="1:1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</row>
    <row r="17" spans="1:16" ht="123.75" customHeight="1" x14ac:dyDescent="0.25">
      <c r="A17" s="7"/>
      <c r="B17" s="7"/>
      <c r="C17" s="8" t="s">
        <v>61</v>
      </c>
      <c r="D17" s="9" t="s">
        <v>93</v>
      </c>
      <c r="E17" s="10" t="s">
        <v>16</v>
      </c>
      <c r="F17" s="11" t="s">
        <v>17</v>
      </c>
      <c r="G17" s="12">
        <v>1840.65</v>
      </c>
      <c r="H17" s="13">
        <v>2255.5500000000002</v>
      </c>
      <c r="I17" s="14"/>
      <c r="J17" s="13"/>
      <c r="K17" s="14"/>
      <c r="M17" s="15"/>
    </row>
    <row r="18" spans="1:16" ht="165.75" customHeight="1" x14ac:dyDescent="0.25">
      <c r="A18" s="7"/>
      <c r="B18" s="7"/>
      <c r="C18" s="8" t="s">
        <v>62</v>
      </c>
      <c r="D18" s="9" t="s">
        <v>94</v>
      </c>
      <c r="E18" s="10" t="s">
        <v>16</v>
      </c>
      <c r="F18" s="11" t="s">
        <v>18</v>
      </c>
      <c r="G18" s="13">
        <v>4998991</v>
      </c>
      <c r="H18" s="13">
        <v>2767093.11</v>
      </c>
      <c r="I18" s="14">
        <v>4290366</v>
      </c>
      <c r="J18" s="13">
        <v>4175261</v>
      </c>
      <c r="K18" s="14">
        <v>4172889</v>
      </c>
      <c r="M18" s="16" t="e">
        <f>I18+I19+I22+I25+I20+I26+I29+I48+I49+I50+I51+#REF!+I54+I55+I56+I57+I58+I60+I61+#REF!+I62+I63+I64+I65+I66+I67+I68+I72+I73+I74+I75+I77+I80+I81+I83+I84+I85+I86+I88+I89+I90+I91+I52</f>
        <v>#REF!</v>
      </c>
      <c r="N18" s="16" t="e">
        <f>J18+J19+J22+J25+J20+J26+J29+J48+J49+J50+J51+#REF!+J54+J55+J56+J57+J58+J60+J61+#REF!+J62+J63+J64+J65+J66+J67+J68+J72+J73+J74+J75+J77+J80+J81+J83+J84+J85+J86+J88+J89+J90+J91+J52</f>
        <v>#REF!</v>
      </c>
      <c r="O18" s="16" t="e">
        <f>K18+K19+K20+K22+K25+K26+K29+K48+K49+K50+K51+K52+#REF!+K54+K55+K56+K57+K58+K60+K61+#REF!+K62+K63+K64+K65+K66+K67+K68+K72+K73+K74+K75+K77+K80+K81+K83+K84+K85+K86+K88+K89+K90+K91</f>
        <v>#REF!</v>
      </c>
      <c r="P18" s="16" t="e">
        <f>L18+L19+L22+L25+L20+L26+L29+L48+L49+L50+L51+#REF!+#REF!+L55+L56+L57+L58+L60+L61+#REF!+L62+L63+L64+L65+L66+L67+L68+L72+L73+L74+L75+L77+L80+L81+L83+L84+L85+L86+L88+L89+L90+L91+L52</f>
        <v>#REF!</v>
      </c>
    </row>
    <row r="19" spans="1:16" ht="142.5" customHeight="1" x14ac:dyDescent="0.25">
      <c r="A19" s="7"/>
      <c r="B19" s="7"/>
      <c r="C19" s="8" t="s">
        <v>63</v>
      </c>
      <c r="D19" s="9" t="s">
        <v>95</v>
      </c>
      <c r="E19" s="10" t="s">
        <v>16</v>
      </c>
      <c r="F19" s="11" t="s">
        <v>19</v>
      </c>
      <c r="G19" s="13">
        <v>542600</v>
      </c>
      <c r="H19" s="13">
        <v>205415.84</v>
      </c>
      <c r="I19" s="14">
        <v>596297</v>
      </c>
      <c r="J19" s="13">
        <v>276879</v>
      </c>
      <c r="K19" s="14">
        <v>276806</v>
      </c>
      <c r="M19" s="17" t="e">
        <f>I30+#REF!+#REF!+I33+I35+I37+I38+I40+I41+I42+I44</f>
        <v>#REF!</v>
      </c>
      <c r="N19" s="17" t="e">
        <f>J30+#REF!+#REF!+J33+J35+J37+J38+J40+J41+J42+J44</f>
        <v>#REF!</v>
      </c>
      <c r="O19" s="17" t="e">
        <f>K30+#REF!+#REF!+K33+K35+K37+K38+K40+K41+K42+K44</f>
        <v>#REF!</v>
      </c>
    </row>
    <row r="20" spans="1:16" ht="125.25" customHeight="1" x14ac:dyDescent="0.25">
      <c r="A20" s="7"/>
      <c r="B20" s="7"/>
      <c r="C20" s="18" t="s">
        <v>97</v>
      </c>
      <c r="D20" s="9" t="s">
        <v>96</v>
      </c>
      <c r="E20" s="10" t="s">
        <v>16</v>
      </c>
      <c r="F20" s="11" t="s">
        <v>20</v>
      </c>
      <c r="G20" s="19">
        <v>335286.84000000003</v>
      </c>
      <c r="H20" s="13">
        <v>253451.29</v>
      </c>
      <c r="I20" s="13">
        <v>325308.95</v>
      </c>
      <c r="J20" s="13">
        <v>146718</v>
      </c>
      <c r="K20" s="19"/>
    </row>
    <row r="21" spans="1:16" ht="151.5" customHeight="1" x14ac:dyDescent="0.25">
      <c r="A21" s="7"/>
      <c r="B21" s="7"/>
      <c r="C21" s="18" t="s">
        <v>250</v>
      </c>
      <c r="D21" s="9" t="s">
        <v>251</v>
      </c>
      <c r="E21" s="10" t="s">
        <v>16</v>
      </c>
      <c r="F21" s="11" t="s">
        <v>129</v>
      </c>
      <c r="G21" s="19">
        <v>7459.35</v>
      </c>
      <c r="H21" s="13">
        <v>10150</v>
      </c>
      <c r="I21" s="19"/>
      <c r="J21" s="13"/>
      <c r="K21" s="19"/>
    </row>
    <row r="22" spans="1:16" ht="129.75" customHeight="1" x14ac:dyDescent="0.25">
      <c r="A22" s="7"/>
      <c r="B22" s="7"/>
      <c r="C22" s="18" t="s">
        <v>98</v>
      </c>
      <c r="D22" s="9" t="s">
        <v>64</v>
      </c>
      <c r="E22" s="10" t="s">
        <v>16</v>
      </c>
      <c r="F22" s="11" t="s">
        <v>168</v>
      </c>
      <c r="G22" s="14">
        <v>38438</v>
      </c>
      <c r="H22" s="20">
        <v>40538.199999999997</v>
      </c>
      <c r="I22" s="14">
        <v>15000</v>
      </c>
      <c r="J22" s="13">
        <v>15000</v>
      </c>
      <c r="K22" s="14">
        <v>15000</v>
      </c>
    </row>
    <row r="23" spans="1:16" ht="166.5" customHeight="1" x14ac:dyDescent="0.25">
      <c r="A23" s="7"/>
      <c r="B23" s="7"/>
      <c r="C23" s="18" t="s">
        <v>229</v>
      </c>
      <c r="D23" s="9" t="s">
        <v>230</v>
      </c>
      <c r="E23" s="10" t="s">
        <v>16</v>
      </c>
      <c r="F23" s="11" t="s">
        <v>130</v>
      </c>
      <c r="G23" s="14">
        <v>339900</v>
      </c>
      <c r="H23" s="20">
        <v>339900</v>
      </c>
      <c r="I23" s="14"/>
      <c r="J23" s="13"/>
      <c r="K23" s="14"/>
    </row>
    <row r="24" spans="1:16" ht="182.25" customHeight="1" x14ac:dyDescent="0.25">
      <c r="A24" s="7"/>
      <c r="B24" s="7"/>
      <c r="C24" s="18" t="s">
        <v>231</v>
      </c>
      <c r="D24" s="9" t="s">
        <v>232</v>
      </c>
      <c r="E24" s="10" t="s">
        <v>16</v>
      </c>
      <c r="F24" s="11" t="s">
        <v>21</v>
      </c>
      <c r="G24" s="14">
        <v>33000</v>
      </c>
      <c r="H24" s="20">
        <v>33000</v>
      </c>
      <c r="I24" s="14"/>
      <c r="J24" s="13"/>
      <c r="K24" s="14"/>
    </row>
    <row r="25" spans="1:16" ht="121.5" customHeight="1" x14ac:dyDescent="0.25">
      <c r="A25" s="7"/>
      <c r="B25" s="7"/>
      <c r="C25" s="18" t="s">
        <v>99</v>
      </c>
      <c r="D25" s="9" t="s">
        <v>65</v>
      </c>
      <c r="E25" s="10" t="s">
        <v>16</v>
      </c>
      <c r="F25" s="11" t="s">
        <v>22</v>
      </c>
      <c r="G25" s="13">
        <v>301000</v>
      </c>
      <c r="H25" s="13">
        <v>257814.06</v>
      </c>
      <c r="I25" s="14">
        <v>1579100</v>
      </c>
      <c r="J25" s="13">
        <v>1582000</v>
      </c>
      <c r="K25" s="14">
        <v>1497900</v>
      </c>
    </row>
    <row r="26" spans="1:16" ht="123.75" customHeight="1" x14ac:dyDescent="0.25">
      <c r="A26" s="7"/>
      <c r="B26" s="7"/>
      <c r="C26" s="18" t="s">
        <v>100</v>
      </c>
      <c r="D26" s="9" t="s">
        <v>66</v>
      </c>
      <c r="E26" s="10" t="s">
        <v>16</v>
      </c>
      <c r="F26" s="11" t="s">
        <v>23</v>
      </c>
      <c r="G26" s="13">
        <v>171300</v>
      </c>
      <c r="H26" s="13">
        <v>74636.84</v>
      </c>
      <c r="I26" s="14">
        <v>175200</v>
      </c>
      <c r="J26" s="13">
        <v>186300</v>
      </c>
      <c r="K26" s="14">
        <v>192100</v>
      </c>
      <c r="L26" s="21"/>
    </row>
    <row r="27" spans="1:16" ht="181.5" customHeight="1" x14ac:dyDescent="0.25">
      <c r="A27" s="7"/>
      <c r="B27" s="7"/>
      <c r="C27" s="18" t="s">
        <v>148</v>
      </c>
      <c r="D27" s="9" t="s">
        <v>164</v>
      </c>
      <c r="E27" s="10" t="s">
        <v>16</v>
      </c>
      <c r="F27" s="11" t="s">
        <v>24</v>
      </c>
      <c r="G27" s="14">
        <v>1000000</v>
      </c>
      <c r="H27" s="13">
        <v>793508.95</v>
      </c>
      <c r="I27" s="14"/>
      <c r="J27" s="13"/>
      <c r="K27" s="14"/>
    </row>
    <row r="28" spans="1:16" ht="147.75" customHeight="1" x14ac:dyDescent="0.25">
      <c r="A28" s="7"/>
      <c r="B28" s="7"/>
      <c r="C28" s="18" t="s">
        <v>234</v>
      </c>
      <c r="D28" s="9" t="s">
        <v>235</v>
      </c>
      <c r="E28" s="10" t="s">
        <v>16</v>
      </c>
      <c r="F28" s="11" t="s">
        <v>26</v>
      </c>
      <c r="G28" s="22"/>
      <c r="H28" s="13">
        <v>13443.35</v>
      </c>
      <c r="I28" s="14"/>
      <c r="J28" s="13"/>
      <c r="K28" s="14"/>
    </row>
    <row r="29" spans="1:16" ht="125.25" customHeight="1" x14ac:dyDescent="0.25">
      <c r="A29" s="7"/>
      <c r="B29" s="7"/>
      <c r="C29" s="18" t="s">
        <v>101</v>
      </c>
      <c r="D29" s="10" t="s">
        <v>25</v>
      </c>
      <c r="E29" s="10" t="s">
        <v>16</v>
      </c>
      <c r="F29" s="11" t="s">
        <v>27</v>
      </c>
      <c r="G29" s="13">
        <v>421440.5</v>
      </c>
      <c r="H29" s="13">
        <v>319940.5</v>
      </c>
      <c r="I29" s="23">
        <v>1300</v>
      </c>
      <c r="J29" s="13">
        <v>1280</v>
      </c>
      <c r="K29" s="23">
        <v>600</v>
      </c>
    </row>
    <row r="30" spans="1:16" ht="124.5" customHeight="1" x14ac:dyDescent="0.25">
      <c r="A30" s="7"/>
      <c r="B30" s="7"/>
      <c r="C30" s="8" t="s">
        <v>197</v>
      </c>
      <c r="D30" s="10" t="s">
        <v>196</v>
      </c>
      <c r="E30" s="10" t="s">
        <v>16</v>
      </c>
      <c r="F30" s="11" t="s">
        <v>183</v>
      </c>
      <c r="G30" s="13">
        <v>101505100</v>
      </c>
      <c r="H30" s="13">
        <v>76128826</v>
      </c>
      <c r="I30" s="23">
        <v>101505100</v>
      </c>
      <c r="J30" s="13">
        <v>91226600</v>
      </c>
      <c r="K30" s="23">
        <v>91226600</v>
      </c>
    </row>
    <row r="31" spans="1:16" ht="123" customHeight="1" x14ac:dyDescent="0.25">
      <c r="A31" s="7"/>
      <c r="B31" s="7"/>
      <c r="C31" s="8" t="s">
        <v>68</v>
      </c>
      <c r="D31" s="9" t="s">
        <v>67</v>
      </c>
      <c r="E31" s="10" t="s">
        <v>16</v>
      </c>
      <c r="F31" s="11" t="s">
        <v>28</v>
      </c>
      <c r="G31" s="13">
        <v>14600860.09</v>
      </c>
      <c r="H31" s="13">
        <v>11947828.09</v>
      </c>
      <c r="I31" s="14"/>
      <c r="J31" s="13"/>
      <c r="K31" s="14"/>
    </row>
    <row r="32" spans="1:16" ht="122.25" customHeight="1" x14ac:dyDescent="0.25">
      <c r="A32" s="7"/>
      <c r="B32" s="7"/>
      <c r="C32" s="8" t="s">
        <v>149</v>
      </c>
      <c r="D32" s="9" t="s">
        <v>186</v>
      </c>
      <c r="E32" s="10" t="s">
        <v>16</v>
      </c>
      <c r="F32" s="11" t="s">
        <v>184</v>
      </c>
      <c r="G32" s="13">
        <v>9402266.2100000009</v>
      </c>
      <c r="H32" s="13">
        <v>9146760.6300000008</v>
      </c>
      <c r="I32" s="13">
        <v>9402266.2100000009</v>
      </c>
      <c r="J32" s="13">
        <v>9402266.2100000009</v>
      </c>
      <c r="K32" s="14">
        <v>9736820.9900000002</v>
      </c>
      <c r="M32" s="17">
        <f>J33+J37+J38+J40+J41+J42+J44+J30</f>
        <v>205439240.91</v>
      </c>
    </row>
    <row r="33" spans="1:11" ht="122.25" customHeight="1" x14ac:dyDescent="0.25">
      <c r="A33" s="7"/>
      <c r="B33" s="7"/>
      <c r="C33" s="8" t="s">
        <v>105</v>
      </c>
      <c r="D33" s="9" t="s">
        <v>104</v>
      </c>
      <c r="E33" s="10" t="s">
        <v>16</v>
      </c>
      <c r="F33" s="11" t="s">
        <v>29</v>
      </c>
      <c r="G33" s="13">
        <v>4304324.5999999996</v>
      </c>
      <c r="H33" s="13">
        <v>2012229.84</v>
      </c>
      <c r="I33" s="13">
        <v>4304324.5999999996</v>
      </c>
      <c r="J33" s="13">
        <v>4427172.5599999996</v>
      </c>
      <c r="K33" s="14"/>
    </row>
    <row r="34" spans="1:11" ht="122.25" customHeight="1" x14ac:dyDescent="0.25">
      <c r="A34" s="7"/>
      <c r="B34" s="7"/>
      <c r="C34" s="8" t="s">
        <v>256</v>
      </c>
      <c r="D34" s="9" t="s">
        <v>257</v>
      </c>
      <c r="E34" s="10" t="s">
        <v>16</v>
      </c>
      <c r="F34" s="11" t="s">
        <v>30</v>
      </c>
      <c r="G34" s="13"/>
      <c r="H34" s="13"/>
      <c r="I34" s="13"/>
      <c r="J34" s="13">
        <v>45363535.350000001</v>
      </c>
      <c r="K34" s="14"/>
    </row>
    <row r="35" spans="1:11" ht="129.75" customHeight="1" x14ac:dyDescent="0.25">
      <c r="A35" s="7"/>
      <c r="B35" s="7"/>
      <c r="C35" s="8" t="s">
        <v>181</v>
      </c>
      <c r="D35" s="9" t="s">
        <v>182</v>
      </c>
      <c r="E35" s="10" t="s">
        <v>16</v>
      </c>
      <c r="F35" s="11" t="s">
        <v>31</v>
      </c>
      <c r="G35" s="14">
        <v>87215.039999999994</v>
      </c>
      <c r="H35" s="24"/>
      <c r="I35" s="14">
        <v>680281.54</v>
      </c>
      <c r="J35" s="13">
        <v>757032.24</v>
      </c>
      <c r="K35" s="14"/>
    </row>
    <row r="36" spans="1:11" ht="125.25" customHeight="1" x14ac:dyDescent="0.25">
      <c r="A36" s="7"/>
      <c r="B36" s="7"/>
      <c r="C36" s="8" t="s">
        <v>150</v>
      </c>
      <c r="D36" s="9" t="s">
        <v>165</v>
      </c>
      <c r="E36" s="10" t="s">
        <v>16</v>
      </c>
      <c r="F36" s="11" t="s">
        <v>33</v>
      </c>
      <c r="G36" s="13">
        <v>134624.88</v>
      </c>
      <c r="H36" s="13">
        <v>134624.88</v>
      </c>
      <c r="I36" s="14">
        <v>28708</v>
      </c>
      <c r="J36" s="13">
        <v>28754</v>
      </c>
      <c r="K36" s="14"/>
    </row>
    <row r="37" spans="1:11" ht="126" customHeight="1" x14ac:dyDescent="0.25">
      <c r="A37" s="7"/>
      <c r="B37" s="7"/>
      <c r="C37" s="8" t="s">
        <v>69</v>
      </c>
      <c r="D37" s="10" t="s">
        <v>32</v>
      </c>
      <c r="E37" s="10" t="s">
        <v>16</v>
      </c>
      <c r="F37" s="11" t="s">
        <v>34</v>
      </c>
      <c r="G37" s="13">
        <v>17904956.300000001</v>
      </c>
      <c r="H37" s="13">
        <v>6750716.5899999999</v>
      </c>
      <c r="I37" s="14">
        <v>8604809.8300000001</v>
      </c>
      <c r="J37" s="13">
        <v>328020</v>
      </c>
      <c r="K37" s="25">
        <v>328020</v>
      </c>
    </row>
    <row r="38" spans="1:11" ht="123" customHeight="1" x14ac:dyDescent="0.25">
      <c r="A38" s="7"/>
      <c r="B38" s="7"/>
      <c r="C38" s="8" t="s">
        <v>71</v>
      </c>
      <c r="D38" s="9" t="s">
        <v>70</v>
      </c>
      <c r="E38" s="10" t="s">
        <v>16</v>
      </c>
      <c r="F38" s="11" t="s">
        <v>35</v>
      </c>
      <c r="G38" s="13">
        <v>2417188.08</v>
      </c>
      <c r="H38" s="13">
        <v>1016823.76</v>
      </c>
      <c r="I38" s="14">
        <v>5140085.8</v>
      </c>
      <c r="J38" s="13">
        <v>5246622.2</v>
      </c>
      <c r="K38" s="14">
        <v>5246622.2</v>
      </c>
    </row>
    <row r="39" spans="1:11" ht="150" customHeight="1" x14ac:dyDescent="0.25">
      <c r="A39" s="7"/>
      <c r="B39" s="7"/>
      <c r="C39" s="8" t="s">
        <v>236</v>
      </c>
      <c r="D39" s="9" t="s">
        <v>237</v>
      </c>
      <c r="E39" s="10" t="s">
        <v>16</v>
      </c>
      <c r="F39" s="11" t="s">
        <v>36</v>
      </c>
      <c r="G39" s="13">
        <v>284711.24</v>
      </c>
      <c r="H39" s="13">
        <v>53332.29</v>
      </c>
      <c r="I39" s="14"/>
      <c r="J39" s="13"/>
      <c r="K39" s="14"/>
    </row>
    <row r="40" spans="1:11" ht="122.25" customHeight="1" x14ac:dyDescent="0.25">
      <c r="A40" s="7"/>
      <c r="B40" s="7"/>
      <c r="C40" s="8" t="s">
        <v>73</v>
      </c>
      <c r="D40" s="9" t="s">
        <v>72</v>
      </c>
      <c r="E40" s="10" t="s">
        <v>16</v>
      </c>
      <c r="F40" s="11" t="s">
        <v>38</v>
      </c>
      <c r="G40" s="13">
        <v>1869337.14</v>
      </c>
      <c r="H40" s="13">
        <v>1823252.48</v>
      </c>
      <c r="I40" s="26">
        <v>2496580.7000000002</v>
      </c>
      <c r="J40" s="13">
        <v>2500800.8199999998</v>
      </c>
      <c r="K40" s="26">
        <v>2087348.67</v>
      </c>
    </row>
    <row r="41" spans="1:11" ht="121.5" customHeight="1" x14ac:dyDescent="0.25">
      <c r="A41" s="7"/>
      <c r="B41" s="7"/>
      <c r="C41" s="8" t="s">
        <v>75</v>
      </c>
      <c r="D41" s="9" t="s">
        <v>74</v>
      </c>
      <c r="E41" s="10" t="s">
        <v>16</v>
      </c>
      <c r="F41" s="11" t="s">
        <v>40</v>
      </c>
      <c r="G41" s="13">
        <v>226.34</v>
      </c>
      <c r="H41" s="13"/>
      <c r="I41" s="25">
        <v>231.98</v>
      </c>
      <c r="J41" s="13">
        <v>205.33</v>
      </c>
      <c r="K41" s="14"/>
    </row>
    <row r="42" spans="1:11" ht="127.5" customHeight="1" x14ac:dyDescent="0.25">
      <c r="A42" s="7"/>
      <c r="B42" s="7"/>
      <c r="C42" s="8" t="s">
        <v>76</v>
      </c>
      <c r="D42" s="10" t="s">
        <v>37</v>
      </c>
      <c r="E42" s="10" t="s">
        <v>16</v>
      </c>
      <c r="F42" s="11" t="s">
        <v>41</v>
      </c>
      <c r="G42" s="13">
        <v>84891050.5</v>
      </c>
      <c r="H42" s="13">
        <v>61462480.939999998</v>
      </c>
      <c r="I42" s="14">
        <v>95964841</v>
      </c>
      <c r="J42" s="13">
        <v>97491340</v>
      </c>
      <c r="K42" s="25">
        <v>97491340</v>
      </c>
    </row>
    <row r="43" spans="1:11" ht="121.5" customHeight="1" x14ac:dyDescent="0.25">
      <c r="A43" s="7"/>
      <c r="B43" s="7"/>
      <c r="C43" s="8" t="s">
        <v>77</v>
      </c>
      <c r="D43" s="9" t="s">
        <v>39</v>
      </c>
      <c r="E43" s="10" t="s">
        <v>16</v>
      </c>
      <c r="F43" s="11" t="s">
        <v>106</v>
      </c>
      <c r="G43" s="13">
        <v>74400</v>
      </c>
      <c r="H43" s="13">
        <v>74400</v>
      </c>
      <c r="I43" s="14"/>
      <c r="J43" s="13"/>
      <c r="K43" s="14"/>
    </row>
    <row r="44" spans="1:11" ht="227.25" customHeight="1" x14ac:dyDescent="0.25">
      <c r="A44" s="7"/>
      <c r="B44" s="7"/>
      <c r="C44" s="8" t="s">
        <v>108</v>
      </c>
      <c r="D44" s="9" t="s">
        <v>198</v>
      </c>
      <c r="E44" s="10" t="s">
        <v>16</v>
      </c>
      <c r="F44" s="11" t="s">
        <v>42</v>
      </c>
      <c r="G44" s="13">
        <v>4140360</v>
      </c>
      <c r="H44" s="13">
        <v>3083926.41</v>
      </c>
      <c r="I44" s="14">
        <v>4218480</v>
      </c>
      <c r="J44" s="13">
        <v>4218480</v>
      </c>
      <c r="K44" s="14"/>
    </row>
    <row r="45" spans="1:11" ht="131.25" customHeight="1" x14ac:dyDescent="0.25">
      <c r="A45" s="7"/>
      <c r="B45" s="7"/>
      <c r="C45" s="8" t="s">
        <v>238</v>
      </c>
      <c r="D45" s="9" t="s">
        <v>239</v>
      </c>
      <c r="E45" s="10" t="s">
        <v>16</v>
      </c>
      <c r="F45" s="11" t="s">
        <v>43</v>
      </c>
      <c r="G45" s="13">
        <v>3820460.68</v>
      </c>
      <c r="H45" s="13">
        <v>3744019.76</v>
      </c>
      <c r="I45" s="14"/>
      <c r="J45" s="13"/>
      <c r="K45" s="14"/>
    </row>
    <row r="46" spans="1:11" ht="121.5" x14ac:dyDescent="0.25">
      <c r="A46" s="7"/>
      <c r="B46" s="7"/>
      <c r="C46" s="8" t="s">
        <v>110</v>
      </c>
      <c r="D46" s="9" t="s">
        <v>109</v>
      </c>
      <c r="E46" s="10" t="s">
        <v>16</v>
      </c>
      <c r="F46" s="11" t="s">
        <v>131</v>
      </c>
      <c r="G46" s="13">
        <v>1556379.53</v>
      </c>
      <c r="H46" s="13">
        <v>1220057.2</v>
      </c>
      <c r="I46" s="14">
        <v>300719.8</v>
      </c>
      <c r="J46" s="13">
        <v>352342</v>
      </c>
      <c r="K46" s="14">
        <v>352342</v>
      </c>
    </row>
    <row r="47" spans="1:11" ht="127.5" customHeight="1" x14ac:dyDescent="0.25">
      <c r="A47" s="7"/>
      <c r="B47" s="7"/>
      <c r="C47" s="8" t="s">
        <v>145</v>
      </c>
      <c r="D47" s="9" t="s">
        <v>144</v>
      </c>
      <c r="E47" s="10" t="s">
        <v>16</v>
      </c>
      <c r="F47" s="11" t="s">
        <v>132</v>
      </c>
      <c r="G47" s="13">
        <v>-274151.01</v>
      </c>
      <c r="H47" s="13">
        <v>-274133.01</v>
      </c>
      <c r="I47" s="14"/>
      <c r="J47" s="13"/>
      <c r="K47" s="14"/>
    </row>
    <row r="48" spans="1:11" ht="105" customHeight="1" x14ac:dyDescent="0.25">
      <c r="A48" s="7"/>
      <c r="B48" s="7"/>
      <c r="C48" s="18" t="s">
        <v>102</v>
      </c>
      <c r="D48" s="9" t="s">
        <v>64</v>
      </c>
      <c r="E48" s="10" t="s">
        <v>44</v>
      </c>
      <c r="F48" s="11" t="s">
        <v>46</v>
      </c>
      <c r="G48" s="12">
        <v>2367401</v>
      </c>
      <c r="H48" s="12">
        <v>1254482.3</v>
      </c>
      <c r="I48" s="14">
        <v>2367401</v>
      </c>
      <c r="J48" s="13">
        <v>2367401</v>
      </c>
      <c r="K48" s="14">
        <v>2367401</v>
      </c>
    </row>
    <row r="49" spans="1:11" ht="162" x14ac:dyDescent="0.25">
      <c r="A49" s="7"/>
      <c r="B49" s="7"/>
      <c r="C49" s="8" t="s">
        <v>117</v>
      </c>
      <c r="D49" s="9" t="s">
        <v>118</v>
      </c>
      <c r="E49" s="10" t="s">
        <v>126</v>
      </c>
      <c r="F49" s="11" t="s">
        <v>133</v>
      </c>
      <c r="G49" s="14">
        <v>3090.57</v>
      </c>
      <c r="H49" s="13">
        <v>1737.56</v>
      </c>
      <c r="I49" s="14">
        <v>5098.66</v>
      </c>
      <c r="J49" s="13">
        <v>5098.66</v>
      </c>
      <c r="K49" s="14">
        <v>5098.66</v>
      </c>
    </row>
    <row r="50" spans="1:11" ht="226.5" customHeight="1" x14ac:dyDescent="0.25">
      <c r="A50" s="7"/>
      <c r="B50" s="7"/>
      <c r="C50" s="8" t="s">
        <v>113</v>
      </c>
      <c r="D50" s="9" t="s">
        <v>114</v>
      </c>
      <c r="E50" s="10" t="s">
        <v>126</v>
      </c>
      <c r="F50" s="11" t="s">
        <v>47</v>
      </c>
      <c r="G50" s="14">
        <v>4512.5</v>
      </c>
      <c r="H50" s="13">
        <v>1857.79</v>
      </c>
      <c r="I50" s="14">
        <v>4192.01</v>
      </c>
      <c r="J50" s="13">
        <v>4192.01</v>
      </c>
      <c r="K50" s="14">
        <v>4192.01</v>
      </c>
    </row>
    <row r="51" spans="1:11" ht="162" x14ac:dyDescent="0.25">
      <c r="A51" s="7"/>
      <c r="B51" s="7"/>
      <c r="C51" s="18" t="s">
        <v>127</v>
      </c>
      <c r="D51" s="9" t="s">
        <v>119</v>
      </c>
      <c r="E51" s="10" t="s">
        <v>126</v>
      </c>
      <c r="F51" s="11" t="s">
        <v>240</v>
      </c>
      <c r="G51" s="14">
        <v>1250</v>
      </c>
      <c r="H51" s="13">
        <v>3000</v>
      </c>
      <c r="I51" s="14">
        <v>1575</v>
      </c>
      <c r="J51" s="13">
        <v>1575</v>
      </c>
      <c r="K51" s="14">
        <v>1575</v>
      </c>
    </row>
    <row r="52" spans="1:11" ht="182.25" x14ac:dyDescent="0.25">
      <c r="A52" s="7"/>
      <c r="B52" s="7"/>
      <c r="C52" s="18" t="s">
        <v>128</v>
      </c>
      <c r="D52" s="9" t="s">
        <v>125</v>
      </c>
      <c r="E52" s="10" t="s">
        <v>126</v>
      </c>
      <c r="F52" s="11" t="s">
        <v>48</v>
      </c>
      <c r="G52" s="12">
        <v>4840.3999999999996</v>
      </c>
      <c r="H52" s="13">
        <v>3596.9</v>
      </c>
      <c r="I52" s="14">
        <v>8286.8700000000008</v>
      </c>
      <c r="J52" s="13">
        <v>8286.8700000000008</v>
      </c>
      <c r="K52" s="14">
        <v>8286.8700000000008</v>
      </c>
    </row>
    <row r="53" spans="1:11" ht="207" customHeight="1" x14ac:dyDescent="0.25">
      <c r="A53" s="7"/>
      <c r="B53" s="7"/>
      <c r="C53" s="18" t="s">
        <v>140</v>
      </c>
      <c r="D53" s="9" t="s">
        <v>175</v>
      </c>
      <c r="E53" s="10" t="s">
        <v>141</v>
      </c>
      <c r="F53" s="11" t="s">
        <v>241</v>
      </c>
      <c r="G53" s="12"/>
      <c r="H53" s="13">
        <v>41632.01</v>
      </c>
      <c r="I53" s="14"/>
      <c r="J53" s="13"/>
      <c r="K53" s="14"/>
    </row>
    <row r="54" spans="1:11" ht="186.75" customHeight="1" x14ac:dyDescent="0.25">
      <c r="A54" s="7"/>
      <c r="B54" s="7"/>
      <c r="C54" s="18" t="s">
        <v>151</v>
      </c>
      <c r="D54" s="9" t="s">
        <v>157</v>
      </c>
      <c r="E54" s="10" t="s">
        <v>253</v>
      </c>
      <c r="F54" s="11" t="s">
        <v>49</v>
      </c>
      <c r="G54" s="14">
        <v>5000</v>
      </c>
      <c r="H54" s="13">
        <v>2500.16</v>
      </c>
      <c r="I54" s="14">
        <v>4000</v>
      </c>
      <c r="J54" s="13">
        <v>4000</v>
      </c>
      <c r="K54" s="14">
        <v>4000</v>
      </c>
    </row>
    <row r="55" spans="1:11" ht="204.75" customHeight="1" x14ac:dyDescent="0.25">
      <c r="A55" s="7"/>
      <c r="B55" s="7"/>
      <c r="C55" s="18" t="s">
        <v>152</v>
      </c>
      <c r="D55" s="9" t="s">
        <v>158</v>
      </c>
      <c r="E55" s="10" t="s">
        <v>253</v>
      </c>
      <c r="F55" s="11" t="s">
        <v>134</v>
      </c>
      <c r="G55" s="14">
        <v>41100</v>
      </c>
      <c r="H55" s="13">
        <v>50187.8</v>
      </c>
      <c r="I55" s="14">
        <v>36600</v>
      </c>
      <c r="J55" s="13">
        <v>36600</v>
      </c>
      <c r="K55" s="14">
        <v>36600</v>
      </c>
    </row>
    <row r="56" spans="1:11" ht="162" x14ac:dyDescent="0.25">
      <c r="A56" s="7"/>
      <c r="B56" s="7"/>
      <c r="C56" s="18" t="s">
        <v>153</v>
      </c>
      <c r="D56" s="9" t="s">
        <v>159</v>
      </c>
      <c r="E56" s="10" t="s">
        <v>253</v>
      </c>
      <c r="F56" s="11" t="s">
        <v>50</v>
      </c>
      <c r="G56" s="14">
        <v>14950</v>
      </c>
      <c r="H56" s="13">
        <v>13537.11</v>
      </c>
      <c r="I56" s="14">
        <v>14750</v>
      </c>
      <c r="J56" s="13">
        <v>14750</v>
      </c>
      <c r="K56" s="14">
        <v>14750</v>
      </c>
    </row>
    <row r="57" spans="1:11" ht="164.25" customHeight="1" x14ac:dyDescent="0.25">
      <c r="A57" s="7"/>
      <c r="B57" s="7"/>
      <c r="C57" s="18" t="s">
        <v>112</v>
      </c>
      <c r="D57" s="9" t="s">
        <v>160</v>
      </c>
      <c r="E57" s="10" t="s">
        <v>253</v>
      </c>
      <c r="F57" s="11" t="s">
        <v>51</v>
      </c>
      <c r="G57" s="12">
        <v>25000</v>
      </c>
      <c r="H57" s="13"/>
      <c r="I57" s="14">
        <v>8300</v>
      </c>
      <c r="J57" s="13">
        <v>8300</v>
      </c>
      <c r="K57" s="14">
        <v>8300</v>
      </c>
    </row>
    <row r="58" spans="1:11" ht="166.5" customHeight="1" x14ac:dyDescent="0.25">
      <c r="A58" s="7"/>
      <c r="B58" s="7"/>
      <c r="C58" s="18" t="s">
        <v>154</v>
      </c>
      <c r="D58" s="9" t="s">
        <v>163</v>
      </c>
      <c r="E58" s="10" t="s">
        <v>253</v>
      </c>
      <c r="F58" s="11" t="s">
        <v>52</v>
      </c>
      <c r="G58" s="14">
        <v>174750</v>
      </c>
      <c r="H58" s="13">
        <v>90499.18</v>
      </c>
      <c r="I58" s="14">
        <v>183300</v>
      </c>
      <c r="J58" s="13">
        <v>183300</v>
      </c>
      <c r="K58" s="14">
        <v>183300</v>
      </c>
    </row>
    <row r="59" spans="1:11" ht="186" customHeight="1" x14ac:dyDescent="0.25">
      <c r="A59" s="7"/>
      <c r="B59" s="7"/>
      <c r="C59" s="18" t="s">
        <v>122</v>
      </c>
      <c r="D59" s="9" t="s">
        <v>233</v>
      </c>
      <c r="E59" s="10" t="s">
        <v>253</v>
      </c>
      <c r="F59" s="11" t="s">
        <v>53</v>
      </c>
      <c r="G59" s="12">
        <v>62600</v>
      </c>
      <c r="H59" s="13">
        <v>12500</v>
      </c>
      <c r="I59" s="14">
        <v>15500</v>
      </c>
      <c r="J59" s="13">
        <v>15500</v>
      </c>
      <c r="K59" s="14">
        <v>15500</v>
      </c>
    </row>
    <row r="60" spans="1:11" ht="226.5" customHeight="1" x14ac:dyDescent="0.25">
      <c r="A60" s="7"/>
      <c r="B60" s="7"/>
      <c r="C60" s="18" t="s">
        <v>115</v>
      </c>
      <c r="D60" s="9" t="s">
        <v>116</v>
      </c>
      <c r="E60" s="10" t="s">
        <v>253</v>
      </c>
      <c r="F60" s="11" t="s">
        <v>135</v>
      </c>
      <c r="G60" s="12">
        <v>300</v>
      </c>
      <c r="H60" s="13">
        <v>900</v>
      </c>
      <c r="I60" s="14">
        <v>300</v>
      </c>
      <c r="J60" s="13">
        <v>300</v>
      </c>
      <c r="K60" s="14">
        <v>300</v>
      </c>
    </row>
    <row r="61" spans="1:11" ht="165" customHeight="1" x14ac:dyDescent="0.25">
      <c r="A61" s="7"/>
      <c r="B61" s="7"/>
      <c r="C61" s="18" t="s">
        <v>120</v>
      </c>
      <c r="D61" s="9" t="s">
        <v>121</v>
      </c>
      <c r="E61" s="10" t="s">
        <v>253</v>
      </c>
      <c r="F61" s="11" t="s">
        <v>242</v>
      </c>
      <c r="G61" s="14">
        <v>32250</v>
      </c>
      <c r="H61" s="13">
        <v>6555.24</v>
      </c>
      <c r="I61" s="14">
        <v>63250</v>
      </c>
      <c r="J61" s="13">
        <v>63250</v>
      </c>
      <c r="K61" s="14">
        <v>63250</v>
      </c>
    </row>
    <row r="62" spans="1:11" ht="165.75" customHeight="1" x14ac:dyDescent="0.25">
      <c r="A62" s="7"/>
      <c r="B62" s="7"/>
      <c r="C62" s="18" t="s">
        <v>123</v>
      </c>
      <c r="D62" s="9" t="s">
        <v>124</v>
      </c>
      <c r="E62" s="10" t="s">
        <v>253</v>
      </c>
      <c r="F62" s="11" t="s">
        <v>54</v>
      </c>
      <c r="G62" s="14">
        <v>13500</v>
      </c>
      <c r="H62" s="13">
        <v>21287.75</v>
      </c>
      <c r="I62" s="14">
        <v>8500</v>
      </c>
      <c r="J62" s="13">
        <v>8500</v>
      </c>
      <c r="K62" s="14">
        <v>8500</v>
      </c>
    </row>
    <row r="63" spans="1:11" ht="168.75" customHeight="1" x14ac:dyDescent="0.25">
      <c r="A63" s="7"/>
      <c r="B63" s="7"/>
      <c r="C63" s="18" t="s">
        <v>155</v>
      </c>
      <c r="D63" s="9" t="s">
        <v>162</v>
      </c>
      <c r="E63" s="10" t="s">
        <v>253</v>
      </c>
      <c r="F63" s="11" t="s">
        <v>185</v>
      </c>
      <c r="G63" s="14">
        <v>156650</v>
      </c>
      <c r="H63" s="27">
        <v>42696.56</v>
      </c>
      <c r="I63" s="14">
        <v>80600</v>
      </c>
      <c r="J63" s="13">
        <v>80600</v>
      </c>
      <c r="K63" s="14">
        <v>80600</v>
      </c>
    </row>
    <row r="64" spans="1:11" ht="165" customHeight="1" x14ac:dyDescent="0.25">
      <c r="A64" s="7"/>
      <c r="B64" s="7"/>
      <c r="C64" s="28" t="s">
        <v>192</v>
      </c>
      <c r="D64" s="9" t="s">
        <v>161</v>
      </c>
      <c r="E64" s="10" t="s">
        <v>253</v>
      </c>
      <c r="F64" s="11" t="s">
        <v>55</v>
      </c>
      <c r="G64" s="14">
        <v>56000</v>
      </c>
      <c r="H64" s="27"/>
      <c r="I64" s="14">
        <v>13050</v>
      </c>
      <c r="J64" s="13">
        <v>13050</v>
      </c>
      <c r="K64" s="14">
        <v>13050</v>
      </c>
    </row>
    <row r="65" spans="1:11" ht="180.75" customHeight="1" x14ac:dyDescent="0.25">
      <c r="A65" s="7"/>
      <c r="B65" s="7"/>
      <c r="C65" s="8" t="s">
        <v>103</v>
      </c>
      <c r="D65" s="9" t="s">
        <v>199</v>
      </c>
      <c r="E65" s="29" t="s">
        <v>254</v>
      </c>
      <c r="F65" s="11" t="s">
        <v>56</v>
      </c>
      <c r="G65" s="13">
        <v>39820000</v>
      </c>
      <c r="H65" s="13">
        <v>27086000.190000001</v>
      </c>
      <c r="I65" s="13">
        <v>41790700</v>
      </c>
      <c r="J65" s="13">
        <v>44339700</v>
      </c>
      <c r="K65" s="13">
        <v>47310900</v>
      </c>
    </row>
    <row r="66" spans="1:11" ht="228.75" customHeight="1" x14ac:dyDescent="0.25">
      <c r="A66" s="7"/>
      <c r="B66" s="7"/>
      <c r="C66" s="8" t="s">
        <v>81</v>
      </c>
      <c r="D66" s="9" t="s">
        <v>78</v>
      </c>
      <c r="E66" s="29" t="s">
        <v>254</v>
      </c>
      <c r="F66" s="11" t="s">
        <v>57</v>
      </c>
      <c r="G66" s="13">
        <v>93500</v>
      </c>
      <c r="H66" s="13">
        <v>24211.05</v>
      </c>
      <c r="I66" s="13">
        <v>35100</v>
      </c>
      <c r="J66" s="13">
        <v>37050</v>
      </c>
      <c r="K66" s="13">
        <v>39650</v>
      </c>
    </row>
    <row r="67" spans="1:11" ht="132" customHeight="1" x14ac:dyDescent="0.25">
      <c r="A67" s="7"/>
      <c r="B67" s="7"/>
      <c r="C67" s="8" t="s">
        <v>82</v>
      </c>
      <c r="D67" s="9" t="s">
        <v>79</v>
      </c>
      <c r="E67" s="29" t="s">
        <v>255</v>
      </c>
      <c r="F67" s="11" t="s">
        <v>58</v>
      </c>
      <c r="G67" s="13">
        <v>590000</v>
      </c>
      <c r="H67" s="13">
        <v>512701.67</v>
      </c>
      <c r="I67" s="13">
        <v>483750</v>
      </c>
      <c r="J67" s="13">
        <v>516350</v>
      </c>
      <c r="K67" s="13">
        <v>553350</v>
      </c>
    </row>
    <row r="68" spans="1:11" ht="182.25" x14ac:dyDescent="0.25">
      <c r="A68" s="7"/>
      <c r="B68" s="7"/>
      <c r="C68" s="8" t="s">
        <v>83</v>
      </c>
      <c r="D68" s="9" t="s">
        <v>80</v>
      </c>
      <c r="E68" s="29" t="s">
        <v>254</v>
      </c>
      <c r="F68" s="11" t="s">
        <v>107</v>
      </c>
      <c r="G68" s="13">
        <v>500000</v>
      </c>
      <c r="H68" s="13">
        <v>557800</v>
      </c>
      <c r="I68" s="13">
        <v>684000</v>
      </c>
      <c r="J68" s="13">
        <v>726000</v>
      </c>
      <c r="K68" s="13">
        <v>774500</v>
      </c>
    </row>
    <row r="69" spans="1:11" ht="247.5" customHeight="1" x14ac:dyDescent="0.25">
      <c r="A69" s="7"/>
      <c r="B69" s="7"/>
      <c r="C69" s="8" t="s">
        <v>215</v>
      </c>
      <c r="D69" s="9" t="s">
        <v>216</v>
      </c>
      <c r="E69" s="29" t="s">
        <v>254</v>
      </c>
      <c r="F69" s="11" t="s">
        <v>111</v>
      </c>
      <c r="G69" s="13"/>
      <c r="H69" s="13">
        <v>55712.73</v>
      </c>
      <c r="I69" s="13">
        <v>75400</v>
      </c>
      <c r="J69" s="13">
        <v>79950</v>
      </c>
      <c r="K69" s="13">
        <v>85800</v>
      </c>
    </row>
    <row r="70" spans="1:11" ht="120" customHeight="1" x14ac:dyDescent="0.25">
      <c r="A70" s="7"/>
      <c r="B70" s="7"/>
      <c r="C70" s="8" t="s">
        <v>217</v>
      </c>
      <c r="D70" s="9" t="s">
        <v>218</v>
      </c>
      <c r="E70" s="29" t="s">
        <v>254</v>
      </c>
      <c r="F70" s="11" t="s">
        <v>243</v>
      </c>
      <c r="G70" s="13"/>
      <c r="H70" s="13">
        <v>162518.20000000001</v>
      </c>
      <c r="I70" s="13">
        <v>482750</v>
      </c>
      <c r="J70" s="13">
        <v>501600</v>
      </c>
      <c r="K70" s="13">
        <v>525000</v>
      </c>
    </row>
    <row r="71" spans="1:11" ht="120" customHeight="1" x14ac:dyDescent="0.25">
      <c r="A71" s="7"/>
      <c r="B71" s="7"/>
      <c r="C71" s="8" t="s">
        <v>219</v>
      </c>
      <c r="D71" s="9" t="s">
        <v>252</v>
      </c>
      <c r="E71" s="29" t="s">
        <v>255</v>
      </c>
      <c r="F71" s="11" t="s">
        <v>136</v>
      </c>
      <c r="G71" s="13"/>
      <c r="H71" s="13">
        <v>459529.68</v>
      </c>
      <c r="I71" s="13">
        <v>601000</v>
      </c>
      <c r="J71" s="13">
        <v>622250</v>
      </c>
      <c r="K71" s="13">
        <v>647750</v>
      </c>
    </row>
    <row r="72" spans="1:11" ht="121.5" x14ac:dyDescent="0.25">
      <c r="A72" s="7"/>
      <c r="B72" s="7"/>
      <c r="C72" s="8" t="s">
        <v>86</v>
      </c>
      <c r="D72" s="9" t="s">
        <v>84</v>
      </c>
      <c r="E72" s="29" t="s">
        <v>45</v>
      </c>
      <c r="F72" s="11" t="s">
        <v>137</v>
      </c>
      <c r="G72" s="13">
        <v>7000</v>
      </c>
      <c r="H72" s="13">
        <v>-25372.33</v>
      </c>
      <c r="I72" s="13"/>
      <c r="J72" s="13"/>
      <c r="K72" s="13"/>
    </row>
    <row r="73" spans="1:11" ht="121.5" x14ac:dyDescent="0.25">
      <c r="A73" s="7"/>
      <c r="B73" s="7"/>
      <c r="C73" s="8" t="s">
        <v>193</v>
      </c>
      <c r="D73" s="9" t="s">
        <v>85</v>
      </c>
      <c r="E73" s="29" t="s">
        <v>254</v>
      </c>
      <c r="F73" s="11" t="s">
        <v>138</v>
      </c>
      <c r="G73" s="13">
        <v>750000</v>
      </c>
      <c r="H73" s="13">
        <v>562772.78</v>
      </c>
      <c r="I73" s="13">
        <v>668800</v>
      </c>
      <c r="J73" s="13">
        <v>691200</v>
      </c>
      <c r="K73" s="13">
        <v>715700</v>
      </c>
    </row>
    <row r="74" spans="1:11" ht="123.75" customHeight="1" x14ac:dyDescent="0.25">
      <c r="A74" s="7"/>
      <c r="B74" s="7"/>
      <c r="C74" s="8" t="s">
        <v>88</v>
      </c>
      <c r="D74" s="9" t="s">
        <v>87</v>
      </c>
      <c r="E74" s="29" t="s">
        <v>254</v>
      </c>
      <c r="F74" s="11" t="s">
        <v>139</v>
      </c>
      <c r="G74" s="13">
        <v>800000</v>
      </c>
      <c r="H74" s="13">
        <v>749254.5</v>
      </c>
      <c r="I74" s="13">
        <v>2133000</v>
      </c>
      <c r="J74" s="13">
        <v>2315000</v>
      </c>
      <c r="K74" s="13">
        <v>2504000</v>
      </c>
    </row>
    <row r="75" spans="1:11" ht="121.5" x14ac:dyDescent="0.25">
      <c r="A75" s="7"/>
      <c r="B75" s="7"/>
      <c r="C75" s="30" t="s">
        <v>220</v>
      </c>
      <c r="D75" s="30" t="s">
        <v>166</v>
      </c>
      <c r="E75" s="29" t="s">
        <v>254</v>
      </c>
      <c r="F75" s="11" t="s">
        <v>142</v>
      </c>
      <c r="G75" s="13">
        <v>800000</v>
      </c>
      <c r="H75" s="13">
        <v>727407.56</v>
      </c>
      <c r="I75" s="13">
        <v>949003</v>
      </c>
      <c r="J75" s="13">
        <v>1044072</v>
      </c>
      <c r="K75" s="13">
        <v>1112982</v>
      </c>
    </row>
    <row r="76" spans="1:11" ht="121.5" x14ac:dyDescent="0.25">
      <c r="A76" s="7"/>
      <c r="B76" s="7"/>
      <c r="C76" s="30" t="s">
        <v>221</v>
      </c>
      <c r="D76" s="30" t="s">
        <v>222</v>
      </c>
      <c r="E76" s="29" t="s">
        <v>254</v>
      </c>
      <c r="F76" s="11" t="s">
        <v>146</v>
      </c>
      <c r="G76" s="13"/>
      <c r="H76" s="13">
        <v>-77.239999999999995</v>
      </c>
      <c r="I76" s="13"/>
      <c r="J76" s="13"/>
      <c r="K76" s="13"/>
    </row>
    <row r="77" spans="1:11" ht="141.75" x14ac:dyDescent="0.25">
      <c r="A77" s="7"/>
      <c r="B77" s="7"/>
      <c r="C77" s="30" t="s">
        <v>249</v>
      </c>
      <c r="D77" s="30" t="s">
        <v>167</v>
      </c>
      <c r="E77" s="29" t="s">
        <v>254</v>
      </c>
      <c r="F77" s="11" t="s">
        <v>244</v>
      </c>
      <c r="G77" s="13">
        <v>760000</v>
      </c>
      <c r="H77" s="13">
        <v>685223</v>
      </c>
      <c r="I77" s="13">
        <v>975000</v>
      </c>
      <c r="J77" s="13">
        <v>1082095</v>
      </c>
      <c r="K77" s="13">
        <v>1164690</v>
      </c>
    </row>
    <row r="78" spans="1:11" ht="121.5" x14ac:dyDescent="0.25">
      <c r="A78" s="7"/>
      <c r="B78" s="7"/>
      <c r="C78" s="30" t="s">
        <v>223</v>
      </c>
      <c r="D78" s="30" t="s">
        <v>224</v>
      </c>
      <c r="E78" s="29" t="s">
        <v>254</v>
      </c>
      <c r="F78" s="11" t="s">
        <v>147</v>
      </c>
      <c r="G78" s="13"/>
      <c r="H78" s="13">
        <v>0.26</v>
      </c>
      <c r="I78" s="13"/>
      <c r="J78" s="13"/>
      <c r="K78" s="13"/>
    </row>
    <row r="79" spans="1:11" ht="121.5" customHeight="1" x14ac:dyDescent="0.25">
      <c r="A79" s="7"/>
      <c r="B79" s="7"/>
      <c r="C79" s="30" t="s">
        <v>225</v>
      </c>
      <c r="D79" s="30" t="s">
        <v>226</v>
      </c>
      <c r="E79" s="29" t="s">
        <v>254</v>
      </c>
      <c r="F79" s="11" t="s">
        <v>169</v>
      </c>
      <c r="G79" s="13"/>
      <c r="H79" s="13">
        <v>0.49</v>
      </c>
      <c r="I79" s="13"/>
      <c r="J79" s="13"/>
      <c r="K79" s="13"/>
    </row>
    <row r="80" spans="1:11" ht="121.5" customHeight="1" x14ac:dyDescent="0.25">
      <c r="A80" s="7"/>
      <c r="B80" s="7"/>
      <c r="C80" s="8" t="s">
        <v>90</v>
      </c>
      <c r="D80" s="9" t="s">
        <v>89</v>
      </c>
      <c r="E80" s="29" t="s">
        <v>254</v>
      </c>
      <c r="F80" s="11" t="s">
        <v>170</v>
      </c>
      <c r="G80" s="13">
        <v>950000</v>
      </c>
      <c r="H80" s="13">
        <v>1238710</v>
      </c>
      <c r="I80" s="13">
        <v>1296000</v>
      </c>
      <c r="J80" s="13">
        <v>1304000</v>
      </c>
      <c r="K80" s="13">
        <v>1317000</v>
      </c>
    </row>
    <row r="81" spans="1:46" ht="121.5" x14ac:dyDescent="0.25">
      <c r="A81" s="7"/>
      <c r="B81" s="7"/>
      <c r="C81" s="8" t="s">
        <v>92</v>
      </c>
      <c r="D81" s="9" t="s">
        <v>91</v>
      </c>
      <c r="E81" s="29" t="s">
        <v>254</v>
      </c>
      <c r="F81" s="11" t="s">
        <v>171</v>
      </c>
      <c r="G81" s="12">
        <v>180000</v>
      </c>
      <c r="H81" s="13">
        <v>191976.68</v>
      </c>
      <c r="I81" s="13">
        <v>278000</v>
      </c>
      <c r="J81" s="13">
        <v>278000</v>
      </c>
      <c r="K81" s="13">
        <v>278000</v>
      </c>
    </row>
    <row r="82" spans="1:46" ht="125.25" customHeight="1" x14ac:dyDescent="0.25">
      <c r="A82" s="7"/>
      <c r="B82" s="7"/>
      <c r="C82" s="8" t="s">
        <v>227</v>
      </c>
      <c r="D82" s="9" t="s">
        <v>228</v>
      </c>
      <c r="E82" s="29" t="s">
        <v>254</v>
      </c>
      <c r="F82" s="11" t="s">
        <v>172</v>
      </c>
      <c r="G82" s="12"/>
      <c r="H82" s="31">
        <v>-16.5</v>
      </c>
      <c r="I82" s="13"/>
      <c r="J82" s="13"/>
      <c r="K82" s="13"/>
    </row>
    <row r="83" spans="1:46" ht="202.5" x14ac:dyDescent="0.25">
      <c r="A83" s="7"/>
      <c r="B83" s="7"/>
      <c r="C83" s="8" t="s">
        <v>188</v>
      </c>
      <c r="D83" s="9" t="s">
        <v>200</v>
      </c>
      <c r="E83" s="29" t="s">
        <v>195</v>
      </c>
      <c r="F83" s="11" t="s">
        <v>245</v>
      </c>
      <c r="G83" s="14">
        <v>16480</v>
      </c>
      <c r="H83" s="13">
        <v>11451.15</v>
      </c>
      <c r="I83" s="13">
        <v>16400</v>
      </c>
      <c r="J83" s="13">
        <v>17800</v>
      </c>
      <c r="K83" s="13">
        <v>19200</v>
      </c>
    </row>
    <row r="84" spans="1:46" ht="202.5" x14ac:dyDescent="0.25">
      <c r="A84" s="7"/>
      <c r="B84" s="7"/>
      <c r="C84" s="8" t="s">
        <v>189</v>
      </c>
      <c r="D84" s="9" t="s">
        <v>201</v>
      </c>
      <c r="E84" s="29" t="s">
        <v>195</v>
      </c>
      <c r="F84" s="11" t="s">
        <v>173</v>
      </c>
      <c r="G84" s="14">
        <v>2030</v>
      </c>
      <c r="H84" s="13">
        <v>453.62</v>
      </c>
      <c r="I84" s="13">
        <v>650</v>
      </c>
      <c r="J84" s="13">
        <v>700</v>
      </c>
      <c r="K84" s="13">
        <v>750</v>
      </c>
    </row>
    <row r="85" spans="1:46" ht="202.5" x14ac:dyDescent="0.25">
      <c r="A85" s="7"/>
      <c r="B85" s="7"/>
      <c r="C85" s="8" t="s">
        <v>190</v>
      </c>
      <c r="D85" s="9" t="s">
        <v>202</v>
      </c>
      <c r="E85" s="29" t="s">
        <v>195</v>
      </c>
      <c r="F85" s="11" t="s">
        <v>174</v>
      </c>
      <c r="G85" s="14">
        <v>643420</v>
      </c>
      <c r="H85" s="13">
        <v>338560.92</v>
      </c>
      <c r="I85" s="13">
        <v>487100</v>
      </c>
      <c r="J85" s="13">
        <v>526100</v>
      </c>
      <c r="K85" s="13">
        <v>568200</v>
      </c>
    </row>
    <row r="86" spans="1:46" ht="202.5" x14ac:dyDescent="0.25">
      <c r="A86" s="7"/>
      <c r="B86" s="7"/>
      <c r="C86" s="8" t="s">
        <v>191</v>
      </c>
      <c r="D86" s="9" t="s">
        <v>203</v>
      </c>
      <c r="E86" s="29" t="s">
        <v>195</v>
      </c>
      <c r="F86" s="11" t="s">
        <v>187</v>
      </c>
      <c r="G86" s="14">
        <v>107800</v>
      </c>
      <c r="H86" s="13">
        <v>11217.01</v>
      </c>
      <c r="I86" s="13">
        <v>16100</v>
      </c>
      <c r="J86" s="13">
        <v>17400</v>
      </c>
      <c r="K86" s="13">
        <v>18800</v>
      </c>
    </row>
    <row r="87" spans="1:46" ht="267.75" customHeight="1" x14ac:dyDescent="0.25">
      <c r="A87" s="7"/>
      <c r="B87" s="7"/>
      <c r="C87" s="8" t="s">
        <v>156</v>
      </c>
      <c r="D87" s="9" t="s">
        <v>176</v>
      </c>
      <c r="E87" s="29" t="s">
        <v>195</v>
      </c>
      <c r="F87" s="11" t="s">
        <v>194</v>
      </c>
      <c r="G87" s="24"/>
      <c r="H87" s="13">
        <v>-1194026</v>
      </c>
      <c r="I87" s="13"/>
      <c r="J87" s="13"/>
      <c r="K87" s="13"/>
    </row>
    <row r="88" spans="1:46" ht="228" customHeight="1" x14ac:dyDescent="0.25">
      <c r="A88" s="7"/>
      <c r="B88" s="7"/>
      <c r="C88" s="8" t="s">
        <v>204</v>
      </c>
      <c r="D88" s="9" t="s">
        <v>177</v>
      </c>
      <c r="E88" s="29" t="s">
        <v>254</v>
      </c>
      <c r="F88" s="11" t="s">
        <v>246</v>
      </c>
      <c r="G88" s="13">
        <v>4427954.6500000004</v>
      </c>
      <c r="H88" s="13">
        <v>3308445.95</v>
      </c>
      <c r="I88" s="13">
        <v>4660200</v>
      </c>
      <c r="J88" s="13">
        <v>4856300</v>
      </c>
      <c r="K88" s="13">
        <v>4943500</v>
      </c>
    </row>
    <row r="89" spans="1:46" ht="249.75" customHeight="1" x14ac:dyDescent="0.25">
      <c r="A89" s="7"/>
      <c r="B89" s="7"/>
      <c r="C89" s="8" t="s">
        <v>207</v>
      </c>
      <c r="D89" s="9" t="s">
        <v>178</v>
      </c>
      <c r="E89" s="29" t="s">
        <v>254</v>
      </c>
      <c r="F89" s="11" t="s">
        <v>247</v>
      </c>
      <c r="G89" s="13">
        <v>22963.29</v>
      </c>
      <c r="H89" s="13">
        <v>17826.5</v>
      </c>
      <c r="I89" s="13">
        <v>22200</v>
      </c>
      <c r="J89" s="13">
        <v>25500</v>
      </c>
      <c r="K89" s="13">
        <v>26300</v>
      </c>
    </row>
    <row r="90" spans="1:46" ht="225" customHeight="1" x14ac:dyDescent="0.25">
      <c r="A90" s="7"/>
      <c r="B90" s="7"/>
      <c r="C90" s="8" t="s">
        <v>206</v>
      </c>
      <c r="D90" s="9" t="s">
        <v>179</v>
      </c>
      <c r="E90" s="29" t="s">
        <v>254</v>
      </c>
      <c r="F90" s="11" t="s">
        <v>248</v>
      </c>
      <c r="G90" s="13">
        <v>4766522.55</v>
      </c>
      <c r="H90" s="13">
        <v>3520720.11</v>
      </c>
      <c r="I90" s="13">
        <v>4832100</v>
      </c>
      <c r="J90" s="13">
        <v>5056300</v>
      </c>
      <c r="K90" s="13">
        <v>5148700</v>
      </c>
    </row>
    <row r="91" spans="1:46" ht="225" customHeight="1" x14ac:dyDescent="0.25">
      <c r="A91" s="7"/>
      <c r="B91" s="7"/>
      <c r="C91" s="8" t="s">
        <v>205</v>
      </c>
      <c r="D91" s="9" t="s">
        <v>180</v>
      </c>
      <c r="E91" s="29" t="s">
        <v>254</v>
      </c>
      <c r="F91" s="11" t="s">
        <v>258</v>
      </c>
      <c r="G91" s="13">
        <v>-625570.78</v>
      </c>
      <c r="H91" s="13">
        <v>-388171.3</v>
      </c>
      <c r="I91" s="13">
        <v>-579100</v>
      </c>
      <c r="J91" s="13">
        <v>-603700</v>
      </c>
      <c r="K91" s="13">
        <v>-628100</v>
      </c>
    </row>
    <row r="92" spans="1:46" ht="21" thickBot="1" x14ac:dyDescent="0.3">
      <c r="A92" s="32"/>
      <c r="B92" s="32"/>
      <c r="C92" s="32"/>
      <c r="D92" s="32"/>
      <c r="E92" s="33" t="s">
        <v>59</v>
      </c>
      <c r="F92" s="34"/>
      <c r="G92" s="35">
        <f>SUM(G17:G91)</f>
        <v>312485860.1400001</v>
      </c>
      <c r="H92" s="35">
        <f>SUM(H17:H91)</f>
        <v>223598094.58999997</v>
      </c>
      <c r="I92" s="35">
        <f>SUM(I17:I91)</f>
        <v>302351857.94999999</v>
      </c>
      <c r="J92" s="35">
        <f>SUM(J17:J91)</f>
        <v>333974979.25000006</v>
      </c>
      <c r="K92" s="35">
        <f t="shared" ref="K92" si="0">SUM(K17:K91)</f>
        <v>282565764.39999998</v>
      </c>
    </row>
    <row r="93" spans="1:46" ht="20.25" x14ac:dyDescent="0.3">
      <c r="A93" s="36" t="s">
        <v>60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46" ht="20.25" x14ac:dyDescent="0.3">
      <c r="A94" s="51"/>
      <c r="B94" s="51"/>
      <c r="C94" s="51"/>
      <c r="D94" s="37"/>
      <c r="E94" s="38"/>
      <c r="F94" s="37"/>
      <c r="G94" s="39"/>
      <c r="H94" s="39"/>
      <c r="I94" s="39"/>
      <c r="J94" s="39"/>
      <c r="K94" s="39"/>
      <c r="AT94" s="16" t="e">
        <f>+#REF!</f>
        <v>#REF!</v>
      </c>
    </row>
    <row r="95" spans="1:46" ht="20.25" x14ac:dyDescent="0.3">
      <c r="A95" s="36"/>
      <c r="B95" s="37"/>
      <c r="C95" s="37"/>
      <c r="D95" s="37"/>
      <c r="E95" s="38"/>
      <c r="F95" s="37"/>
      <c r="G95" s="40"/>
      <c r="H95" s="40"/>
      <c r="I95" s="37"/>
      <c r="J95" s="37"/>
      <c r="K95" s="37"/>
    </row>
    <row r="96" spans="1:46" x14ac:dyDescent="0.25">
      <c r="A96" s="52" t="s">
        <v>259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1:11" x14ac:dyDescent="0.25">
      <c r="A97" s="41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3.5" customHeight="1" x14ac:dyDescent="0.25">
      <c r="A98" s="46" t="s">
        <v>143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100" spans="1:11" x14ac:dyDescent="0.25">
      <c r="I100" s="42"/>
      <c r="J100" s="16"/>
      <c r="K100" s="16"/>
    </row>
    <row r="101" spans="1:11" x14ac:dyDescent="0.25">
      <c r="I101" s="16"/>
      <c r="J101" s="16"/>
      <c r="K101" s="16"/>
    </row>
    <row r="103" spans="1:11" x14ac:dyDescent="0.25">
      <c r="I103" s="16"/>
      <c r="J103" s="16"/>
      <c r="K103" s="16"/>
    </row>
    <row r="105" spans="1:11" x14ac:dyDescent="0.25">
      <c r="I105" s="43"/>
      <c r="J105" s="43"/>
      <c r="K105" s="43"/>
    </row>
    <row r="106" spans="1:11" x14ac:dyDescent="0.25">
      <c r="I106" s="16"/>
      <c r="J106" s="16"/>
      <c r="K106" s="16"/>
    </row>
    <row r="107" spans="1:11" x14ac:dyDescent="0.25">
      <c r="I107" s="43"/>
      <c r="J107" s="43"/>
      <c r="K107" s="43"/>
    </row>
    <row r="108" spans="1:11" x14ac:dyDescent="0.25">
      <c r="I108" s="16"/>
      <c r="J108" s="16"/>
      <c r="K108" s="16"/>
    </row>
    <row r="109" spans="1:11" x14ac:dyDescent="0.25">
      <c r="I109" s="43"/>
      <c r="J109" s="43"/>
      <c r="K109" s="43"/>
    </row>
    <row r="110" spans="1:11" x14ac:dyDescent="0.25">
      <c r="I110" s="16"/>
      <c r="J110" s="16"/>
      <c r="K110" s="16"/>
    </row>
    <row r="111" spans="1:11" x14ac:dyDescent="0.25">
      <c r="I111" s="43"/>
      <c r="J111" s="43"/>
      <c r="K111" s="43"/>
    </row>
    <row r="112" spans="1:11" x14ac:dyDescent="0.25">
      <c r="I112" s="16"/>
      <c r="J112" s="16"/>
      <c r="K112" s="16"/>
    </row>
    <row r="116" spans="9:11" x14ac:dyDescent="0.25">
      <c r="I116" s="16"/>
      <c r="J116" s="16"/>
      <c r="K116" s="16"/>
    </row>
    <row r="118" spans="9:11" x14ac:dyDescent="0.25">
      <c r="I118" s="16"/>
      <c r="J118" s="16"/>
      <c r="K118" s="16"/>
    </row>
  </sheetData>
  <mergeCells count="21">
    <mergeCell ref="A98:K98"/>
    <mergeCell ref="A7:K7"/>
    <mergeCell ref="A9:K9"/>
    <mergeCell ref="A10:K10"/>
    <mergeCell ref="A11:K11"/>
    <mergeCell ref="A14:A15"/>
    <mergeCell ref="B14:B15"/>
    <mergeCell ref="C14:D14"/>
    <mergeCell ref="E14:E15"/>
    <mergeCell ref="F14:F15"/>
    <mergeCell ref="G14:G15"/>
    <mergeCell ref="H14:H15"/>
    <mergeCell ref="I14:K14"/>
    <mergeCell ref="A94:C94"/>
    <mergeCell ref="A96:K96"/>
    <mergeCell ref="A6:K6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ФинОтдел АТМР</cp:lastModifiedBy>
  <cp:lastPrinted>2023-10-25T11:30:31Z</cp:lastPrinted>
  <dcterms:created xsi:type="dcterms:W3CDTF">2019-10-22T13:47:42Z</dcterms:created>
  <dcterms:modified xsi:type="dcterms:W3CDTF">2023-11-13T14:03:28Z</dcterms:modified>
</cp:coreProperties>
</file>